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-120" yWindow="-120" windowWidth="19410" windowHeight="11010" activeTab="1"/>
  </bookViews>
  <sheets>
    <sheet name="1кв" sheetId="25" r:id="rId1"/>
    <sheet name="2кв" sheetId="27" r:id="rId2"/>
    <sheet name="отчет" sheetId="26" r:id="rId3"/>
  </sheets>
  <definedNames>
    <definedName name="_xlnm.Print_Area" localSheetId="0">'1кв'!$A$1:$E$48</definedName>
    <definedName name="_xlnm.Print_Area" localSheetId="1">'2кв'!$A$1:$E$49</definedName>
    <definedName name="_xlnm.Print_Area" localSheetId="2">отчет!$A$1:$C$37</definedName>
  </definedNames>
  <calcPr calcId="152511"/>
</workbook>
</file>

<file path=xl/calcChain.xml><?xml version="1.0" encoding="utf-8"?>
<calcChain xmlns="http://schemas.openxmlformats.org/spreadsheetml/2006/main">
  <c r="B44" i="27" l="1"/>
  <c r="B47" i="27" l="1"/>
  <c r="E23" i="27"/>
  <c r="E22" i="27"/>
  <c r="E27" i="27" s="1"/>
  <c r="B48" i="27" s="1"/>
  <c r="B49" i="27" l="1"/>
  <c r="B48" i="25"/>
  <c r="C16" i="26" l="1"/>
  <c r="C15" i="26"/>
  <c r="C8" i="26"/>
  <c r="C11" i="26" s="1"/>
  <c r="C6" i="26"/>
  <c r="C25" i="26"/>
  <c r="C9" i="26" l="1"/>
  <c r="B46" i="25"/>
  <c r="C10" i="26" s="1"/>
  <c r="E23" i="25"/>
  <c r="C14" i="26" s="1"/>
  <c r="E22" i="25"/>
  <c r="E26" i="25" l="1"/>
  <c r="B47" i="25" s="1"/>
  <c r="C13" i="26"/>
  <c r="C19" i="26" s="1"/>
  <c r="C20" i="26" s="1"/>
</calcChain>
</file>

<file path=xl/sharedStrings.xml><?xml version="1.0" encoding="utf-8"?>
<sst xmlns="http://schemas.openxmlformats.org/spreadsheetml/2006/main" count="142" uniqueCount="84">
  <si>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</si>
  <si>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</si>
  <si>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</si>
  <si>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</si>
  <si>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</si>
  <si>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</si>
  <si>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</si>
  <si>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</si>
  <si>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</si>
  <si>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</si>
  <si>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</si>
  <si>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</si>
  <si>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</si>
  <si>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</si>
  <si>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</si>
  <si>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</si>
  <si>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</si>
  <si>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</si>
  <si>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</si>
  <si>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</si>
  <si>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</si>
  <si>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</si>
  <si>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</si>
  <si>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</si>
  <si>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Комсомольская, д. 13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</si>
  <si>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№42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</si>
  <si>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</si>
  <si>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</si>
  <si>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</si>
  <si>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</si>
  <si>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</si>
  <si>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</si>
  <si>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</si>
  <si>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Расходы по содержанию и тек. Ремонту</t>
  </si>
  <si>
    <t xml:space="preserve">Общехозяйственные расходы </t>
  </si>
  <si>
    <t>в т.ч. Оплачено рем. и содерж</t>
  </si>
  <si>
    <t>1 квартал</t>
  </si>
  <si>
    <t>Остаток на начало квартала</t>
  </si>
  <si>
    <t xml:space="preserve">определена приложением № 9 к договору </t>
  </si>
  <si>
    <t>Услуги по содержанию многоквартирного дома</t>
  </si>
  <si>
    <t>интернет Ростелеком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</si>
  <si>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 xml:space="preserve">Жуйко Марины Анатольевны 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</si>
  <si>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67 от 31.05.2021 г.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</si>
  <si>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Жуйко М.А.</t>
    </r>
  </si>
  <si>
    <t>Общая площадь квартир - 614,7 м2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</si>
  <si>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</si>
  <si>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</si>
  <si>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40404,27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</si>
  <si>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</si>
  <si>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</si>
  <si>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</si>
  <si>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</si>
  <si>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</si>
  <si>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</si>
  <si>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со финансирование по Ремонту подъезда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</si>
  <si>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</si>
  <si>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</si>
  <si>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</si>
  <si>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</si>
  <si>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</si>
  <si>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</si>
  <si>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</si>
  <si>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</si>
  <si>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</si>
  <si>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</si>
  <si>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</si>
  <si>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</si>
  <si>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</si>
  <si>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</si>
  <si>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</si>
  <si>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</si>
  <si>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</si>
  <si>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ул.Комсомольская, д. 13</t>
  </si>
  <si>
    <t>Начислено всего 153023,46</t>
  </si>
  <si>
    <t>Непредвиденные работы 24 ч/ч</t>
  </si>
  <si>
    <t>за 1 квартал 2024 года</t>
  </si>
  <si>
    <t>31.03.2024 г.</t>
  </si>
  <si>
    <t xml:space="preserve">           2. Всего за период с "01" 01 2024 г. по "31" 03 2024 г. выполнено работ (оказано услуг) на общую сумму тридцать семь тысяч пятьсот сорок пять рублей 88 копеек.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</si>
  <si>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</si>
  <si>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</si>
  <si>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</si>
  <si>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</si>
  <si>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</si>
  <si>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тридцать восемь тысяч девяносто четыре рубля 38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</si>
</sst>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5" fillId="0" borderId="0"/>
    <xf numFmtId="0" fontId="14" fillId="0" borderId="0"/>
  </cellStyleXfs>
  <cellXfs count="8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6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2" fontId="4" fillId="0" borderId="5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37" zoomScaleSheetLayoutView="100" workbookViewId="0">
      <selection activeCell="H40" sqref="H40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3" t="s">
        <v>11</v>
      </c>
      <c r="B1" s="73"/>
      <c r="C1" s="73"/>
      <c r="D1" s="73"/>
      <c r="E1" s="73"/>
    </row>
    <row r="2" spans="1:5" ht="30.75" customHeight="1" x14ac:dyDescent="0.25">
      <c r="A2" s="74" t="s">
        <v>12</v>
      </c>
      <c r="B2" s="75"/>
      <c r="C2" s="75"/>
      <c r="D2" s="75"/>
      <c r="E2" s="75"/>
    </row>
    <row r="3" spans="1:5" x14ac:dyDescent="0.25">
      <c r="A3" s="76" t="s">
        <v>75</v>
      </c>
      <c r="B3" s="76"/>
      <c r="C3" s="76"/>
      <c r="D3" s="76"/>
      <c r="E3" s="76"/>
    </row>
    <row r="4" spans="1:5" s="1" customFormat="1" ht="15.75" x14ac:dyDescent="0.25">
      <c r="A4" s="19" t="s">
        <v>13</v>
      </c>
      <c r="B4" s="4"/>
      <c r="C4" s="4"/>
      <c r="D4" s="29"/>
      <c r="E4" s="28" t="s">
        <v>76</v>
      </c>
    </row>
    <row r="5" spans="1:5" x14ac:dyDescent="0.25">
      <c r="A5" s="27"/>
      <c r="B5" s="4"/>
      <c r="C5" s="4"/>
      <c r="D5" s="4"/>
      <c r="E5" s="4"/>
    </row>
    <row r="6" spans="1:5" x14ac:dyDescent="0.25">
      <c r="A6" s="66" t="s">
        <v>0</v>
      </c>
      <c r="B6" s="66"/>
      <c r="C6" s="66"/>
      <c r="D6" s="66"/>
      <c r="E6" s="66"/>
    </row>
    <row r="7" spans="1:5" x14ac:dyDescent="0.25">
      <c r="A7" s="77" t="s">
        <v>24</v>
      </c>
      <c r="B7" s="77"/>
      <c r="C7" s="77"/>
      <c r="D7" s="77"/>
      <c r="E7" s="77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66" t="s">
        <v>41</v>
      </c>
      <c r="B9" s="66"/>
      <c r="C9" s="66"/>
      <c r="D9" s="66"/>
      <c r="E9" s="66"/>
    </row>
    <row r="10" spans="1:5" ht="24.75" customHeight="1" x14ac:dyDescent="0.25">
      <c r="A10" s="70" t="s">
        <v>14</v>
      </c>
      <c r="B10" s="71"/>
      <c r="C10" s="71"/>
      <c r="D10" s="71"/>
      <c r="E10" s="71"/>
    </row>
    <row r="11" spans="1:5" ht="31.9" customHeight="1" x14ac:dyDescent="0.25">
      <c r="A11" s="66" t="s">
        <v>42</v>
      </c>
      <c r="B11" s="66"/>
      <c r="C11" s="66"/>
      <c r="D11" s="66"/>
      <c r="E11" s="66"/>
    </row>
    <row r="12" spans="1:5" ht="15.75" customHeight="1" x14ac:dyDescent="0.25">
      <c r="A12" s="69" t="s">
        <v>15</v>
      </c>
      <c r="B12" s="72"/>
      <c r="C12" s="72"/>
      <c r="D12" s="72"/>
      <c r="E12" s="72"/>
    </row>
    <row r="13" spans="1:5" ht="18" customHeight="1" x14ac:dyDescent="0.25">
      <c r="A13" s="66" t="s">
        <v>22</v>
      </c>
      <c r="B13" s="66"/>
      <c r="C13" s="66"/>
      <c r="D13" s="66"/>
      <c r="E13" s="66"/>
    </row>
    <row r="14" spans="1:5" ht="15.75" customHeight="1" x14ac:dyDescent="0.25">
      <c r="A14" s="69" t="s">
        <v>2</v>
      </c>
      <c r="B14" s="72"/>
      <c r="C14" s="72"/>
      <c r="D14" s="72"/>
      <c r="E14" s="72"/>
    </row>
    <row r="15" spans="1:5" x14ac:dyDescent="0.25">
      <c r="A15" s="66" t="s">
        <v>45</v>
      </c>
      <c r="B15" s="66"/>
      <c r="C15" s="66"/>
      <c r="D15" s="66"/>
      <c r="E15" s="66"/>
    </row>
    <row r="16" spans="1:5" ht="10.5" customHeight="1" x14ac:dyDescent="0.25">
      <c r="A16" s="69" t="s">
        <v>16</v>
      </c>
      <c r="B16" s="72"/>
      <c r="C16" s="72"/>
      <c r="D16" s="72"/>
      <c r="E16" s="72"/>
    </row>
    <row r="17" spans="1:7" ht="33" customHeight="1" x14ac:dyDescent="0.25">
      <c r="A17" s="66" t="s">
        <v>17</v>
      </c>
      <c r="B17" s="66"/>
      <c r="C17" s="66"/>
      <c r="D17" s="66"/>
      <c r="E17" s="66"/>
    </row>
    <row r="18" spans="1:7" ht="58.9" customHeight="1" x14ac:dyDescent="0.25">
      <c r="A18" s="66" t="s">
        <v>25</v>
      </c>
      <c r="B18" s="66"/>
      <c r="C18" s="66"/>
      <c r="D18" s="66"/>
      <c r="E18" s="66"/>
    </row>
    <row r="19" spans="1:7" ht="35.25" customHeight="1" x14ac:dyDescent="0.25">
      <c r="A19" s="64" t="s">
        <v>26</v>
      </c>
      <c r="B19" s="64"/>
      <c r="C19" s="64"/>
      <c r="D19" s="64"/>
      <c r="E19" s="64"/>
    </row>
    <row r="20" spans="1:7" x14ac:dyDescent="0.25">
      <c r="A20" s="64"/>
      <c r="B20" s="64"/>
      <c r="C20" s="64"/>
      <c r="D20" s="64"/>
      <c r="E20" s="64"/>
      <c r="F20" s="2">
        <v>614.70000000000005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45" x14ac:dyDescent="0.25">
      <c r="A22" s="20" t="s">
        <v>39</v>
      </c>
      <c r="B22" s="3" t="s">
        <v>38</v>
      </c>
      <c r="C22" s="3" t="s">
        <v>4</v>
      </c>
      <c r="D22" s="3">
        <v>16</v>
      </c>
      <c r="E22" s="8">
        <f>D22*F20*G20</f>
        <v>29505.600000000002</v>
      </c>
    </row>
    <row r="23" spans="1:7" x14ac:dyDescent="0.25">
      <c r="A23" s="7" t="s">
        <v>34</v>
      </c>
      <c r="B23" s="22" t="s">
        <v>23</v>
      </c>
      <c r="C23" s="3" t="s">
        <v>4</v>
      </c>
      <c r="D23" s="3">
        <v>4.3600000000000003</v>
      </c>
      <c r="E23" s="8">
        <f>D23*F20*G20</f>
        <v>8040.2760000000017</v>
      </c>
    </row>
    <row r="24" spans="1:7" x14ac:dyDescent="0.25">
      <c r="A24" s="23" t="s">
        <v>27</v>
      </c>
      <c r="B24" s="9" t="s">
        <v>36</v>
      </c>
      <c r="C24" s="24" t="s">
        <v>28</v>
      </c>
      <c r="D24" s="3"/>
      <c r="E24" s="8">
        <v>0</v>
      </c>
    </row>
    <row r="25" spans="1:7" x14ac:dyDescent="0.25">
      <c r="A25" s="21"/>
      <c r="B25" s="9"/>
      <c r="C25" s="24"/>
      <c r="D25" s="3"/>
      <c r="E25" s="8"/>
    </row>
    <row r="26" spans="1:7" s="14" customFormat="1" ht="14.25" x14ac:dyDescent="0.2">
      <c r="A26" s="10" t="s">
        <v>29</v>
      </c>
      <c r="B26" s="11"/>
      <c r="C26" s="12"/>
      <c r="D26" s="12"/>
      <c r="E26" s="13">
        <f>SUM(E22:E25)</f>
        <v>37545.876000000004</v>
      </c>
    </row>
    <row r="28" spans="1:7" ht="31.5" customHeight="1" x14ac:dyDescent="0.25">
      <c r="A28" s="65" t="s">
        <v>77</v>
      </c>
      <c r="B28" s="65"/>
      <c r="C28" s="65"/>
      <c r="D28" s="65"/>
      <c r="E28" s="65"/>
    </row>
    <row r="29" spans="1:7" ht="28.5" customHeight="1" x14ac:dyDescent="0.25">
      <c r="A29" s="66" t="s">
        <v>21</v>
      </c>
      <c r="B29" s="66"/>
      <c r="C29" s="66"/>
      <c r="D29" s="66"/>
      <c r="E29" s="66"/>
    </row>
    <row r="30" spans="1:7" ht="17.25" customHeight="1" x14ac:dyDescent="0.25">
      <c r="A30" s="66" t="s">
        <v>20</v>
      </c>
      <c r="B30" s="66"/>
      <c r="C30" s="66"/>
      <c r="D30" s="66"/>
      <c r="E30" s="66"/>
    </row>
    <row r="31" spans="1:7" x14ac:dyDescent="0.25">
      <c r="A31" s="66" t="s">
        <v>30</v>
      </c>
      <c r="B31" s="66"/>
      <c r="C31" s="66"/>
      <c r="D31" s="66"/>
      <c r="E31" s="66"/>
    </row>
    <row r="32" spans="1:7" x14ac:dyDescent="0.25">
      <c r="A32" s="66" t="s">
        <v>18</v>
      </c>
      <c r="B32" s="66"/>
      <c r="C32" s="66"/>
      <c r="D32" s="66"/>
      <c r="E32" s="66"/>
    </row>
    <row r="33" spans="1:5" x14ac:dyDescent="0.25">
      <c r="A33" s="67" t="s">
        <v>5</v>
      </c>
      <c r="B33" s="67"/>
      <c r="C33" s="67"/>
      <c r="D33" s="67"/>
      <c r="E33" s="67"/>
    </row>
    <row r="34" spans="1:5" x14ac:dyDescent="0.25">
      <c r="A34" s="66" t="s">
        <v>18</v>
      </c>
      <c r="B34" s="66"/>
      <c r="C34" s="66"/>
      <c r="D34" s="66"/>
      <c r="E34" s="66"/>
    </row>
    <row r="35" spans="1:5" x14ac:dyDescent="0.25">
      <c r="A35" s="68" t="s">
        <v>46</v>
      </c>
      <c r="B35" s="68"/>
      <c r="C35" s="68"/>
      <c r="D35" s="68"/>
      <c r="E35" s="5"/>
    </row>
    <row r="36" spans="1:5" x14ac:dyDescent="0.25">
      <c r="B36" s="63" t="s">
        <v>19</v>
      </c>
      <c r="C36" s="63"/>
      <c r="D36" s="63"/>
      <c r="E36" s="6" t="s">
        <v>6</v>
      </c>
    </row>
    <row r="37" spans="1:5" x14ac:dyDescent="0.25">
      <c r="A37" s="26"/>
      <c r="B37" s="26"/>
      <c r="C37" s="26"/>
      <c r="D37" s="26"/>
      <c r="E37" s="26"/>
    </row>
    <row r="38" spans="1:5" x14ac:dyDescent="0.25">
      <c r="A38" s="68" t="s">
        <v>43</v>
      </c>
      <c r="B38" s="68"/>
      <c r="C38" s="68"/>
      <c r="D38" s="68"/>
      <c r="E38" s="5"/>
    </row>
    <row r="39" spans="1:5" x14ac:dyDescent="0.25">
      <c r="B39" s="63" t="s">
        <v>19</v>
      </c>
      <c r="C39" s="63"/>
      <c r="D39" s="63"/>
      <c r="E39" s="6" t="s">
        <v>6</v>
      </c>
    </row>
    <row r="41" spans="1:5" x14ac:dyDescent="0.25">
      <c r="A41" s="2" t="s">
        <v>44</v>
      </c>
    </row>
    <row r="42" spans="1:5" x14ac:dyDescent="0.25">
      <c r="A42" s="14" t="s">
        <v>31</v>
      </c>
    </row>
    <row r="43" spans="1:5" x14ac:dyDescent="0.25">
      <c r="A43" s="2" t="s">
        <v>37</v>
      </c>
      <c r="B43" s="15">
        <v>20723.47</v>
      </c>
    </row>
    <row r="44" spans="1:5" ht="31.5" x14ac:dyDescent="0.25">
      <c r="A44" s="18" t="s">
        <v>47</v>
      </c>
      <c r="B44" s="16"/>
    </row>
    <row r="45" spans="1:5" x14ac:dyDescent="0.25">
      <c r="A45" s="2" t="s">
        <v>35</v>
      </c>
      <c r="B45" s="16">
        <v>39239.31</v>
      </c>
    </row>
    <row r="46" spans="1:5" x14ac:dyDescent="0.25">
      <c r="A46" s="2" t="s">
        <v>40</v>
      </c>
      <c r="B46" s="16">
        <f>150*3</f>
        <v>450</v>
      </c>
    </row>
    <row r="47" spans="1:5" ht="30" x14ac:dyDescent="0.25">
      <c r="A47" s="25" t="s">
        <v>33</v>
      </c>
      <c r="B47" s="16">
        <f>E26</f>
        <v>37545.876000000004</v>
      </c>
    </row>
    <row r="48" spans="1:5" x14ac:dyDescent="0.25">
      <c r="A48" s="17" t="s">
        <v>32</v>
      </c>
      <c r="B48" s="15">
        <f>B43+B45+B46-B47</f>
        <v>22866.903999999995</v>
      </c>
    </row>
    <row r="50" spans="2:2" x14ac:dyDescent="0.25">
      <c r="B50" s="2">
        <v>20723.47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view="pageBreakPreview" topLeftCell="A34" zoomScaleSheetLayoutView="100" workbookViewId="0">
      <selection activeCell="B51" sqref="B51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3" t="s">
        <v>11</v>
      </c>
      <c r="B1" s="73"/>
      <c r="C1" s="73"/>
      <c r="D1" s="73"/>
      <c r="E1" s="73"/>
    </row>
    <row r="2" spans="1:5" ht="30.75" customHeight="1" x14ac:dyDescent="0.25">
      <c r="A2" s="74" t="s">
        <v>12</v>
      </c>
      <c r="B2" s="75"/>
      <c r="C2" s="75"/>
      <c r="D2" s="75"/>
      <c r="E2" s="75"/>
    </row>
    <row r="3" spans="1:5" x14ac:dyDescent="0.25">
      <c r="A3" s="76" t="s">
        <v>80</v>
      </c>
      <c r="B3" s="76"/>
      <c r="C3" s="76"/>
      <c r="D3" s="76"/>
      <c r="E3" s="76"/>
    </row>
    <row r="4" spans="1:5" s="1" customFormat="1" ht="15.75" x14ac:dyDescent="0.25">
      <c r="A4" s="19" t="s">
        <v>13</v>
      </c>
      <c r="B4" s="4"/>
      <c r="C4" s="4"/>
      <c r="D4" s="29"/>
      <c r="E4" s="28" t="s">
        <v>81</v>
      </c>
    </row>
    <row r="5" spans="1:5" x14ac:dyDescent="0.25">
      <c r="A5" s="57"/>
      <c r="B5" s="4"/>
      <c r="C5" s="4"/>
      <c r="D5" s="4"/>
      <c r="E5" s="4"/>
    </row>
    <row r="6" spans="1:5" x14ac:dyDescent="0.25">
      <c r="A6" s="66" t="s">
        <v>0</v>
      </c>
      <c r="B6" s="66"/>
      <c r="C6" s="66"/>
      <c r="D6" s="66"/>
      <c r="E6" s="66"/>
    </row>
    <row r="7" spans="1:5" x14ac:dyDescent="0.25">
      <c r="A7" s="77" t="s">
        <v>24</v>
      </c>
      <c r="B7" s="77"/>
      <c r="C7" s="77"/>
      <c r="D7" s="77"/>
      <c r="E7" s="77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66" t="s">
        <v>41</v>
      </c>
      <c r="B9" s="66"/>
      <c r="C9" s="66"/>
      <c r="D9" s="66"/>
      <c r="E9" s="66"/>
    </row>
    <row r="10" spans="1:5" ht="24.75" customHeight="1" x14ac:dyDescent="0.25">
      <c r="A10" s="70" t="s">
        <v>14</v>
      </c>
      <c r="B10" s="71"/>
      <c r="C10" s="71"/>
      <c r="D10" s="71"/>
      <c r="E10" s="71"/>
    </row>
    <row r="11" spans="1:5" ht="31.9" customHeight="1" x14ac:dyDescent="0.25">
      <c r="A11" s="66" t="s">
        <v>42</v>
      </c>
      <c r="B11" s="66"/>
      <c r="C11" s="66"/>
      <c r="D11" s="66"/>
      <c r="E11" s="66"/>
    </row>
    <row r="12" spans="1:5" ht="15.75" customHeight="1" x14ac:dyDescent="0.25">
      <c r="A12" s="69" t="s">
        <v>15</v>
      </c>
      <c r="B12" s="72"/>
      <c r="C12" s="72"/>
      <c r="D12" s="72"/>
      <c r="E12" s="72"/>
    </row>
    <row r="13" spans="1:5" ht="18" customHeight="1" x14ac:dyDescent="0.25">
      <c r="A13" s="66" t="s">
        <v>22</v>
      </c>
      <c r="B13" s="66"/>
      <c r="C13" s="66"/>
      <c r="D13" s="66"/>
      <c r="E13" s="66"/>
    </row>
    <row r="14" spans="1:5" ht="15.75" customHeight="1" x14ac:dyDescent="0.25">
      <c r="A14" s="69" t="s">
        <v>2</v>
      </c>
      <c r="B14" s="72"/>
      <c r="C14" s="72"/>
      <c r="D14" s="72"/>
      <c r="E14" s="72"/>
    </row>
    <row r="15" spans="1:5" x14ac:dyDescent="0.25">
      <c r="A15" s="66" t="s">
        <v>45</v>
      </c>
      <c r="B15" s="66"/>
      <c r="C15" s="66"/>
      <c r="D15" s="66"/>
      <c r="E15" s="66"/>
    </row>
    <row r="16" spans="1:5" ht="10.5" customHeight="1" x14ac:dyDescent="0.25">
      <c r="A16" s="69" t="s">
        <v>16</v>
      </c>
      <c r="B16" s="72"/>
      <c r="C16" s="72"/>
      <c r="D16" s="72"/>
      <c r="E16" s="72"/>
    </row>
    <row r="17" spans="1:7" ht="33" customHeight="1" x14ac:dyDescent="0.25">
      <c r="A17" s="66" t="s">
        <v>17</v>
      </c>
      <c r="B17" s="66"/>
      <c r="C17" s="66"/>
      <c r="D17" s="66"/>
      <c r="E17" s="66"/>
    </row>
    <row r="18" spans="1:7" ht="58.9" customHeight="1" x14ac:dyDescent="0.25">
      <c r="A18" s="66" t="s">
        <v>25</v>
      </c>
      <c r="B18" s="66"/>
      <c r="C18" s="66"/>
      <c r="D18" s="66"/>
      <c r="E18" s="66"/>
    </row>
    <row r="19" spans="1:7" ht="35.25" customHeight="1" x14ac:dyDescent="0.25">
      <c r="A19" s="64" t="s">
        <v>26</v>
      </c>
      <c r="B19" s="64"/>
      <c r="C19" s="64"/>
      <c r="D19" s="64"/>
      <c r="E19" s="64"/>
    </row>
    <row r="20" spans="1:7" x14ac:dyDescent="0.25">
      <c r="A20" s="64"/>
      <c r="B20" s="64"/>
      <c r="C20" s="64"/>
      <c r="D20" s="64"/>
      <c r="E20" s="64"/>
      <c r="F20" s="2">
        <v>614.70000000000005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45" x14ac:dyDescent="0.25">
      <c r="A22" s="20" t="s">
        <v>39</v>
      </c>
      <c r="B22" s="3" t="s">
        <v>38</v>
      </c>
      <c r="C22" s="3" t="s">
        <v>4</v>
      </c>
      <c r="D22" s="3">
        <v>16</v>
      </c>
      <c r="E22" s="8">
        <f>D22*F20*G20</f>
        <v>29505.600000000002</v>
      </c>
    </row>
    <row r="23" spans="1:7" x14ac:dyDescent="0.25">
      <c r="A23" s="7" t="s">
        <v>34</v>
      </c>
      <c r="B23" s="22" t="s">
        <v>23</v>
      </c>
      <c r="C23" s="3" t="s">
        <v>4</v>
      </c>
      <c r="D23" s="3">
        <v>4.3600000000000003</v>
      </c>
      <c r="E23" s="8">
        <f>D23*F20*G20</f>
        <v>8040.2760000000017</v>
      </c>
    </row>
    <row r="24" spans="1:7" x14ac:dyDescent="0.25">
      <c r="A24" s="23" t="s">
        <v>27</v>
      </c>
      <c r="B24" s="9" t="s">
        <v>82</v>
      </c>
      <c r="C24" s="24" t="s">
        <v>28</v>
      </c>
      <c r="D24" s="3"/>
      <c r="E24" s="8">
        <v>0</v>
      </c>
    </row>
    <row r="25" spans="1:7" s="62" customFormat="1" ht="60" x14ac:dyDescent="0.25">
      <c r="A25" s="58" t="s">
        <v>78</v>
      </c>
      <c r="B25" s="59" t="s">
        <v>79</v>
      </c>
      <c r="C25" s="60" t="s">
        <v>28</v>
      </c>
      <c r="D25" s="60"/>
      <c r="E25" s="61">
        <v>548.5</v>
      </c>
    </row>
    <row r="26" spans="1:7" x14ac:dyDescent="0.25">
      <c r="A26" s="21"/>
      <c r="B26" s="9"/>
      <c r="C26" s="24"/>
      <c r="D26" s="3"/>
      <c r="E26" s="8"/>
    </row>
    <row r="27" spans="1:7" s="14" customFormat="1" ht="14.25" x14ac:dyDescent="0.2">
      <c r="A27" s="10" t="s">
        <v>29</v>
      </c>
      <c r="B27" s="11"/>
      <c r="C27" s="12"/>
      <c r="D27" s="12"/>
      <c r="E27" s="13">
        <f>SUM(E22:E26)</f>
        <v>38094.376000000004</v>
      </c>
    </row>
    <row r="29" spans="1:7" ht="31.5" customHeight="1" x14ac:dyDescent="0.25">
      <c r="A29" s="65" t="s">
        <v>83</v>
      </c>
      <c r="B29" s="65"/>
      <c r="C29" s="65"/>
      <c r="D29" s="65"/>
      <c r="E29" s="65"/>
    </row>
    <row r="30" spans="1:7" ht="28.5" customHeight="1" x14ac:dyDescent="0.25">
      <c r="A30" s="66" t="s">
        <v>21</v>
      </c>
      <c r="B30" s="66"/>
      <c r="C30" s="66"/>
      <c r="D30" s="66"/>
      <c r="E30" s="66"/>
    </row>
    <row r="31" spans="1:7" ht="17.25" customHeight="1" x14ac:dyDescent="0.25">
      <c r="A31" s="66" t="s">
        <v>20</v>
      </c>
      <c r="B31" s="66"/>
      <c r="C31" s="66"/>
      <c r="D31" s="66"/>
      <c r="E31" s="66"/>
    </row>
    <row r="32" spans="1:7" x14ac:dyDescent="0.25">
      <c r="A32" s="66" t="s">
        <v>30</v>
      </c>
      <c r="B32" s="66"/>
      <c r="C32" s="66"/>
      <c r="D32" s="66"/>
      <c r="E32" s="66"/>
    </row>
    <row r="33" spans="1:5" x14ac:dyDescent="0.25">
      <c r="A33" s="66" t="s">
        <v>18</v>
      </c>
      <c r="B33" s="66"/>
      <c r="C33" s="66"/>
      <c r="D33" s="66"/>
      <c r="E33" s="66"/>
    </row>
    <row r="34" spans="1:5" x14ac:dyDescent="0.25">
      <c r="A34" s="67" t="s">
        <v>5</v>
      </c>
      <c r="B34" s="67"/>
      <c r="C34" s="67"/>
      <c r="D34" s="67"/>
      <c r="E34" s="67"/>
    </row>
    <row r="35" spans="1:5" x14ac:dyDescent="0.25">
      <c r="A35" s="66" t="s">
        <v>18</v>
      </c>
      <c r="B35" s="66"/>
      <c r="C35" s="66"/>
      <c r="D35" s="66"/>
      <c r="E35" s="66"/>
    </row>
    <row r="36" spans="1:5" x14ac:dyDescent="0.25">
      <c r="A36" s="68" t="s">
        <v>46</v>
      </c>
      <c r="B36" s="68"/>
      <c r="C36" s="68"/>
      <c r="D36" s="68"/>
      <c r="E36" s="5"/>
    </row>
    <row r="37" spans="1:5" x14ac:dyDescent="0.25">
      <c r="B37" s="63" t="s">
        <v>19</v>
      </c>
      <c r="C37" s="63"/>
      <c r="D37" s="63"/>
      <c r="E37" s="6" t="s">
        <v>6</v>
      </c>
    </row>
    <row r="38" spans="1:5" x14ac:dyDescent="0.25">
      <c r="A38" s="56"/>
      <c r="B38" s="56"/>
      <c r="C38" s="56"/>
      <c r="D38" s="56"/>
      <c r="E38" s="56"/>
    </row>
    <row r="39" spans="1:5" x14ac:dyDescent="0.25">
      <c r="A39" s="68" t="s">
        <v>43</v>
      </c>
      <c r="B39" s="68"/>
      <c r="C39" s="68"/>
      <c r="D39" s="68"/>
      <c r="E39" s="5"/>
    </row>
    <row r="40" spans="1:5" x14ac:dyDescent="0.25">
      <c r="B40" s="63" t="s">
        <v>19</v>
      </c>
      <c r="C40" s="63"/>
      <c r="D40" s="63"/>
      <c r="E40" s="6" t="s">
        <v>6</v>
      </c>
    </row>
    <row r="42" spans="1:5" x14ac:dyDescent="0.25">
      <c r="A42" s="2" t="s">
        <v>44</v>
      </c>
    </row>
    <row r="43" spans="1:5" x14ac:dyDescent="0.25">
      <c r="A43" s="14" t="s">
        <v>31</v>
      </c>
    </row>
    <row r="44" spans="1:5" x14ac:dyDescent="0.25">
      <c r="A44" s="2" t="s">
        <v>37</v>
      </c>
      <c r="B44" s="15">
        <f>'1кв'!B48</f>
        <v>22866.903999999995</v>
      </c>
    </row>
    <row r="45" spans="1:5" ht="31.5" x14ac:dyDescent="0.25">
      <c r="A45" s="18" t="s">
        <v>47</v>
      </c>
      <c r="B45" s="16"/>
    </row>
    <row r="46" spans="1:5" x14ac:dyDescent="0.25">
      <c r="A46" s="2" t="s">
        <v>35</v>
      </c>
      <c r="B46" s="16">
        <v>38151.49</v>
      </c>
    </row>
    <row r="47" spans="1:5" x14ac:dyDescent="0.25">
      <c r="A47" s="2" t="s">
        <v>40</v>
      </c>
      <c r="B47" s="16">
        <f>150*3</f>
        <v>450</v>
      </c>
    </row>
    <row r="48" spans="1:5" ht="30" x14ac:dyDescent="0.25">
      <c r="A48" s="55" t="s">
        <v>33</v>
      </c>
      <c r="B48" s="16">
        <f>E27</f>
        <v>38094.376000000004</v>
      </c>
    </row>
    <row r="49" spans="1:2" x14ac:dyDescent="0.25">
      <c r="A49" s="17" t="s">
        <v>32</v>
      </c>
      <c r="B49" s="15">
        <f>B44+B46+B47-B48</f>
        <v>23374.017999999989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D36"/>
    <mergeCell ref="B37:D37"/>
    <mergeCell ref="A39:D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view="pageBreakPreview" topLeftCell="A16" zoomScaleSheetLayoutView="100" workbookViewId="0">
      <selection activeCell="D20" sqref="D10:D20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79" t="s">
        <v>48</v>
      </c>
      <c r="B1" s="79"/>
      <c r="C1" s="79"/>
      <c r="D1" s="30"/>
    </row>
    <row r="2" spans="1:5" ht="15.75" x14ac:dyDescent="0.25">
      <c r="A2" s="80" t="s">
        <v>49</v>
      </c>
      <c r="B2" s="80"/>
      <c r="C2" s="80"/>
      <c r="D2" s="31"/>
    </row>
    <row r="3" spans="1:5" ht="15.75" x14ac:dyDescent="0.25">
      <c r="A3" s="80" t="s">
        <v>50</v>
      </c>
      <c r="B3" s="80"/>
      <c r="C3" s="80"/>
      <c r="D3" s="31"/>
    </row>
    <row r="4" spans="1:5" ht="15.75" x14ac:dyDescent="0.25">
      <c r="A4" s="79" t="s">
        <v>72</v>
      </c>
      <c r="B4" s="79"/>
      <c r="C4" s="79"/>
      <c r="D4" s="30"/>
    </row>
    <row r="5" spans="1:5" ht="15.75" x14ac:dyDescent="0.25">
      <c r="A5" s="81"/>
      <c r="B5" s="81"/>
      <c r="C5" s="81"/>
      <c r="D5" s="1"/>
    </row>
    <row r="6" spans="1:5" ht="15.75" x14ac:dyDescent="0.25">
      <c r="A6" s="31"/>
      <c r="B6" s="32" t="s">
        <v>51</v>
      </c>
      <c r="C6" s="33" t="e">
        <f>#REF!</f>
        <v>#REF!</v>
      </c>
      <c r="D6" s="34"/>
    </row>
    <row r="7" spans="1:5" ht="15.75" x14ac:dyDescent="0.25">
      <c r="A7" s="35" t="s">
        <v>52</v>
      </c>
      <c r="B7" s="32" t="s">
        <v>73</v>
      </c>
      <c r="C7" s="33"/>
      <c r="D7" s="34"/>
    </row>
    <row r="8" spans="1:5" ht="15.75" x14ac:dyDescent="0.25">
      <c r="B8" s="36" t="s">
        <v>53</v>
      </c>
      <c r="C8" s="37" t="e">
        <f>#REF!+#REF!+#REF!+'1кв'!B45</f>
        <v>#REF!</v>
      </c>
      <c r="D8" s="38"/>
    </row>
    <row r="9" spans="1:5" ht="15.75" x14ac:dyDescent="0.25">
      <c r="B9" s="36" t="s">
        <v>54</v>
      </c>
      <c r="C9" s="37" t="e">
        <f>#REF!+#REF!+'1кв'!#REF!</f>
        <v>#REF!</v>
      </c>
      <c r="D9" s="38"/>
    </row>
    <row r="10" spans="1:5" ht="30" x14ac:dyDescent="0.25">
      <c r="B10" s="20" t="s">
        <v>55</v>
      </c>
      <c r="C10" s="37" t="e">
        <f>#REF!+#REF!+#REF!+'1кв'!B46</f>
        <v>#REF!</v>
      </c>
      <c r="D10" s="38"/>
    </row>
    <row r="11" spans="1:5" ht="15.75" x14ac:dyDescent="0.25">
      <c r="A11" s="39"/>
      <c r="B11" s="36" t="s">
        <v>56</v>
      </c>
      <c r="C11" s="40" t="e">
        <f>SUM(C8:C10)</f>
        <v>#REF!</v>
      </c>
      <c r="D11" s="34"/>
    </row>
    <row r="12" spans="1:5" ht="15.75" x14ac:dyDescent="0.25">
      <c r="A12" s="1"/>
      <c r="B12" s="78"/>
      <c r="C12" s="78"/>
      <c r="D12" s="41"/>
    </row>
    <row r="13" spans="1:5" ht="15.75" x14ac:dyDescent="0.25">
      <c r="A13" s="42" t="s">
        <v>57</v>
      </c>
      <c r="B13" s="43" t="s">
        <v>58</v>
      </c>
      <c r="C13" s="37" t="e">
        <f>#REF!+#REF!+#REF!+'1кв'!E22</f>
        <v>#REF!</v>
      </c>
      <c r="D13" s="41"/>
    </row>
    <row r="14" spans="1:5" ht="15.75" x14ac:dyDescent="0.25">
      <c r="A14" s="42"/>
      <c r="B14" s="7" t="s">
        <v>34</v>
      </c>
      <c r="C14" s="37" t="e">
        <f>#REF!+#REF!+#REF!+'1кв'!E23</f>
        <v>#REF!</v>
      </c>
      <c r="D14" s="41"/>
    </row>
    <row r="15" spans="1:5" ht="15.75" x14ac:dyDescent="0.25">
      <c r="A15" s="1"/>
      <c r="B15" s="7" t="s">
        <v>27</v>
      </c>
      <c r="C15" s="37" t="e">
        <f>#REF!+#REF!+#REF!+'1кв'!E24</f>
        <v>#REF!</v>
      </c>
      <c r="D15" s="41"/>
      <c r="E15" s="44"/>
    </row>
    <row r="16" spans="1:5" ht="15.75" x14ac:dyDescent="0.25">
      <c r="A16" s="42"/>
      <c r="B16" s="45" t="s">
        <v>74</v>
      </c>
      <c r="C16" s="37" t="e">
        <f>#REF!+'1кв'!#REF!</f>
        <v>#REF!</v>
      </c>
      <c r="D16" s="41"/>
    </row>
    <row r="17" spans="1:5" ht="15.75" x14ac:dyDescent="0.25">
      <c r="A17" s="42"/>
      <c r="B17" s="46" t="s">
        <v>59</v>
      </c>
      <c r="C17" s="37">
        <v>0</v>
      </c>
      <c r="D17" s="41"/>
    </row>
    <row r="18" spans="1:5" ht="15.75" x14ac:dyDescent="0.25">
      <c r="A18" s="42"/>
      <c r="B18" s="46" t="s">
        <v>60</v>
      </c>
      <c r="C18" s="47"/>
      <c r="D18" s="41"/>
    </row>
    <row r="19" spans="1:5" ht="15.75" x14ac:dyDescent="0.25">
      <c r="A19" s="1"/>
      <c r="B19" s="48" t="s">
        <v>61</v>
      </c>
      <c r="C19" s="40" t="e">
        <f>SUM(C13:C17)</f>
        <v>#REF!</v>
      </c>
      <c r="D19" s="41"/>
      <c r="E19" s="44"/>
    </row>
    <row r="20" spans="1:5" ht="15.75" x14ac:dyDescent="0.25">
      <c r="A20" s="1"/>
      <c r="B20" s="49" t="s">
        <v>62</v>
      </c>
      <c r="C20" s="40" t="e">
        <f>C6+C11-C19</f>
        <v>#REF!</v>
      </c>
      <c r="D20" s="41"/>
    </row>
    <row r="21" spans="1:5" ht="15.75" x14ac:dyDescent="0.25">
      <c r="A21" s="1"/>
      <c r="B21" s="35"/>
      <c r="C21" s="35"/>
      <c r="D21" s="41"/>
    </row>
    <row r="22" spans="1:5" ht="15.75" x14ac:dyDescent="0.25">
      <c r="A22" s="1"/>
      <c r="B22" s="50" t="s">
        <v>63</v>
      </c>
      <c r="C22" s="50"/>
      <c r="D22" s="41"/>
    </row>
    <row r="23" spans="1:5" ht="15.75" x14ac:dyDescent="0.25">
      <c r="A23" s="1"/>
      <c r="B23" s="50" t="s">
        <v>64</v>
      </c>
      <c r="C23" s="51">
        <v>112755.25</v>
      </c>
      <c r="D23" s="41"/>
    </row>
    <row r="24" spans="1:5" ht="15.75" x14ac:dyDescent="0.25">
      <c r="A24" s="1"/>
      <c r="B24" s="52" t="s">
        <v>65</v>
      </c>
      <c r="C24" s="53">
        <v>47911.040000000001</v>
      </c>
      <c r="D24" s="41"/>
    </row>
    <row r="25" spans="1:5" ht="15.75" x14ac:dyDescent="0.25">
      <c r="A25" s="1"/>
      <c r="B25" s="50" t="s">
        <v>66</v>
      </c>
      <c r="C25" s="54">
        <f>C24-C23</f>
        <v>-64844.21</v>
      </c>
      <c r="D25" s="41"/>
    </row>
    <row r="26" spans="1:5" ht="15.75" x14ac:dyDescent="0.25">
      <c r="A26" s="1"/>
      <c r="B26" s="35"/>
      <c r="C26" s="35"/>
      <c r="D26" s="41"/>
    </row>
    <row r="27" spans="1:5" ht="15.75" x14ac:dyDescent="0.25">
      <c r="A27" s="1"/>
      <c r="B27" s="35"/>
      <c r="C27" s="35"/>
      <c r="D27" s="41"/>
    </row>
    <row r="28" spans="1:5" ht="15.75" x14ac:dyDescent="0.25">
      <c r="A28" s="1"/>
      <c r="B28" s="35"/>
      <c r="C28" s="35"/>
      <c r="D28" s="41"/>
    </row>
    <row r="29" spans="1:5" ht="15.75" x14ac:dyDescent="0.25">
      <c r="A29" s="1"/>
      <c r="B29" s="35"/>
      <c r="C29" s="35"/>
      <c r="D29" s="41"/>
    </row>
    <row r="30" spans="1:5" ht="15.75" x14ac:dyDescent="0.25">
      <c r="A30" s="1" t="s">
        <v>67</v>
      </c>
      <c r="B30" s="35" t="s">
        <v>68</v>
      </c>
      <c r="C30" s="35"/>
      <c r="D30" s="41"/>
    </row>
    <row r="31" spans="1:5" ht="15.75" x14ac:dyDescent="0.25">
      <c r="A31" s="1"/>
      <c r="B31" s="35" t="s">
        <v>69</v>
      </c>
      <c r="C31" s="35"/>
      <c r="D31" s="41"/>
    </row>
    <row r="32" spans="1:5" ht="15.75" x14ac:dyDescent="0.25">
      <c r="A32" s="1"/>
      <c r="B32" s="35" t="s">
        <v>70</v>
      </c>
      <c r="C32" s="35"/>
      <c r="D32" s="41"/>
    </row>
    <row r="33" spans="1:4" ht="15.75" x14ac:dyDescent="0.25">
      <c r="A33" s="1"/>
      <c r="B33" s="35"/>
      <c r="C33" s="35"/>
      <c r="D33" s="41"/>
    </row>
    <row r="34" spans="1:4" ht="15.75" x14ac:dyDescent="0.25">
      <c r="A34" s="1"/>
      <c r="B34" s="35"/>
      <c r="C34" s="35"/>
      <c r="D34" s="41"/>
    </row>
    <row r="35" spans="1:4" ht="15.75" x14ac:dyDescent="0.25">
      <c r="A35" s="1"/>
      <c r="B35" s="35" t="s">
        <v>71</v>
      </c>
      <c r="C35" s="35"/>
      <c r="D35" s="41"/>
    </row>
    <row r="36" spans="1:4" ht="15.75" x14ac:dyDescent="0.25">
      <c r="A36" s="1"/>
      <c r="B36" s="35"/>
      <c r="C36" s="35"/>
      <c r="D36" s="41"/>
    </row>
    <row r="37" spans="1:4" ht="15.75" x14ac:dyDescent="0.25">
      <c r="A37" s="1"/>
      <c r="B37" s="35"/>
      <c r="C37" s="35"/>
      <c r="D37" s="41"/>
    </row>
    <row r="38" spans="1:4" ht="15.75" x14ac:dyDescent="0.25">
      <c r="A38" s="1"/>
      <c r="B38" s="35"/>
      <c r="C38" s="35"/>
      <c r="D38" s="41"/>
    </row>
    <row r="39" spans="1:4" ht="15.75" x14ac:dyDescent="0.25">
      <c r="A39" s="1"/>
      <c r="B39" s="35"/>
      <c r="C39" s="35"/>
      <c r="D39" s="41"/>
    </row>
  </sheetData>
  <mergeCells count="6">
    <mergeCell ref="B12:C12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1кв</vt:lpstr>
      <vt:lpstr>2кв</vt:lpstr>
      <vt:lpstr>отчет</vt:lpstr>
      <vt:lpstr>'1кв'!Область_печати</vt:lpstr>
      <vt:lpstr>'2кв'!Область_печати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2024-08-01T08:06:32Z</dcterms:modified>
</cp:coreProperties>
</file>